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externalLinks/_rels/externalLink1.xml.rels" ContentType="application/vnd.openxmlformats-package.relationships+xml"/>
  <Override PartName="/xl/externalLinks/_rels/externalLink2.xml.rels" ContentType="application/vnd.openxmlformats-package.relationships+xml"/>
  <Override PartName="/xl/externalLinks/_rels/externalLink3.xml.rels" ContentType="application/vnd.openxmlformats-package.relationships+xml"/>
  <Override PartName="/xl/externalLinks/_rels/externalLink4.xml.rels" ContentType="application/vnd.openxmlformats-package.relationship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sharedStrings.xml" ContentType="application/vnd.openxmlformats-officedocument.spreadsheetml.sharedStrings+xml"/>
  <Override PartName="/xl/media/image1.wmf" ContentType="image/x-wmf"/>
  <Override PartName="/xl/media/image2.wmf" ContentType="image/x-wmf"/>
  <Override PartName="/xl/media/image3.wmf" ContentType="image/x-wmf"/>
  <Override PartName="/xl/media/image4.wmf" ContentType="image/x-wmf"/>
  <Override PartName="/xl/media/image5.wmf" ContentType="image/x-wmf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vmlDrawing1.vml" ContentType="application/vnd.openxmlformats-officedocument.vmlDrawing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Обоснование" sheetId="1" state="visible" r:id="rId2"/>
  </sheets>
  <externalReferences>
    <externalReference r:id="rId3"/>
    <externalReference r:id="rId4"/>
    <externalReference r:id="rId5"/>
    <externalReference r:id="rId6"/>
  </externalReferences>
  <definedNames>
    <definedName function="false" hidden="false" localSheetId="0" name="_xlnm.Print_Area" vbProcedure="false">Обоснование!$A$1:$AD$49</definedName>
    <definedName function="false" hidden="false" name="ДА_НЕТ" vbProcedure="false">[1]Прочее!$A$2:$A$3</definedName>
    <definedName function="false" hidden="false" name="длолдо" vbProcedure="false">[2]ОКЕИ!$A$3:$A$116</definedName>
    <definedName function="false" hidden="false" name="ЗАКАЗЧИК" vbProcedure="false">[1]ЗАКАЗЧИК!$A$2:$A$102</definedName>
    <definedName function="false" hidden="false" name="НЕОБХОДИМОСТЬ_ПУБЛИКАЦИИ" vbProcedure="false">[1]НеобходимостьПубликации!$A$2:$A$3</definedName>
    <definedName function="false" hidden="false" name="нет" vbProcedure="false">[3]Прочее!$A$2:$A$3</definedName>
    <definedName function="false" hidden="false" name="ОКАТО" vbProcedure="false">[1]ОКАТО!$A$2:$A$33117</definedName>
    <definedName function="false" hidden="false" name="ОКВЭД" vbProcedure="false">[1]ОКВЭД!$A$2:$A$1843</definedName>
    <definedName function="false" hidden="false" name="ОКДП" vbProcedure="false">[1]ОКДП!$A$2:$A$45074</definedName>
    <definedName function="false" hidden="false" name="ОКЕИ" vbProcedure="false">[1]ОКЕИ!$A$3:$A$116</definedName>
    <definedName function="false" hidden="false" name="подгруппа" vbProcedure="false">#REF!</definedName>
    <definedName function="false" hidden="false" name="ПРИЧИНА_ЕП" vbProcedure="false">[1]ПричинаЕП!$A$2:$A$31</definedName>
    <definedName function="false" hidden="false" name="ПСП_ЦАУК" vbProcedure="false">[1]ПСП_ЦАУК!$A$2:$A$9</definedName>
    <definedName function="false" hidden="false" name="СП_ЗАКАЗЧИКА" vbProcedure="false">[1]СП_ЗАКАЗЧИКА!$A$1:$A$100</definedName>
    <definedName function="false" hidden="false" name="Список_предприятий" vbProcedure="false">[4]Справочник!$C$2:$C$13</definedName>
    <definedName function="false" hidden="false" name="СПОСОБ_ЗАКУПКИ" vbProcedure="false">[1]СпособЗакупки!$A$2:$A$9</definedName>
    <definedName function="false" hidden="false" name="СТАВКА_НДС" vbProcedure="false">[1]СТАВКА_НДС!$A$2:$A$6</definedName>
    <definedName function="false" hidden="false" name="ТИП_ПЛАНА" vbProcedure="false">'[1]Тип плана'!$A$2:$A$5</definedName>
    <definedName function="false" hidden="false" name="ТИП_ПРОГРАММЫ" vbProcedure="false">'[1]Тип программы'!$A$2:$A$6</definedName>
    <definedName function="false" hidden="false" name="ФОРМА_ПРОВЕДЕНИЯ" vbProcedure="false">[1]ФормаПроведения!$A$2:$A$3</definedName>
    <definedName function="false" hidden="false" name="ЭТП" vbProcedure="false">[1]ЭТП!$A$2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Q18" authorId="0">
      <text>
        <r>
          <rPr>
            <sz val="10"/>
            <rFont val="Arial"/>
            <family val="0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20" authorId="0">
      <text>
        <r>
          <rPr>
            <sz val="10"/>
            <rFont val="Arial"/>
            <family val="0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8" authorId="0">
      <text>
        <r>
          <rPr>
            <sz val="10"/>
            <rFont val="Arial"/>
            <family val="0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20" authorId="0">
      <text>
        <r>
          <rPr>
            <sz val="10"/>
            <rFont val="Arial"/>
            <family val="0"/>
            <charset val="1"/>
          </rPr>
          <t xml:space="preserve">ВНИМАНИЕ:
указать цену из реестра договоров и умножить на соответствующий коэффициент (указать оба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8" authorId="0">
      <text>
        <r>
          <rPr>
            <sz val="10"/>
            <rFont val="Arial"/>
            <family val="0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20" authorId="0">
      <text>
        <r>
          <rPr>
            <sz val="10"/>
            <rFont val="Arial"/>
            <family val="0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8" authorId="0">
      <text>
        <r>
          <rPr>
            <sz val="10"/>
            <rFont val="Arial"/>
            <family val="0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20" authorId="0">
      <text>
        <r>
          <rPr>
            <sz val="10"/>
            <rFont val="Arial"/>
            <family val="0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8" authorId="0">
      <text>
        <r>
          <rPr>
            <sz val="10"/>
            <rFont val="Arial"/>
            <family val="0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20" authorId="0">
      <text>
        <r>
          <rPr>
            <sz val="10"/>
            <rFont val="Arial"/>
            <family val="0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<sst xmlns="http://schemas.openxmlformats.org/spreadsheetml/2006/main" count="118" uniqueCount="100">
  <si>
    <t xml:space="preserve">Приложение №3</t>
  </si>
  <si>
    <t xml:space="preserve">к Положению о закупке товаров, рабо, услуг</t>
  </si>
  <si>
    <t xml:space="preserve">для нужд Управляемых обществ ООО "РКС-Холдинг"</t>
  </si>
  <si>
    <t xml:space="preserve">Исходные данные о потребности:</t>
  </si>
  <si>
    <t xml:space="preserve">Наименование Общества - Заказчика </t>
  </si>
  <si>
    <t xml:space="preserve">ООО "Самарские коммунальные системы"</t>
  </si>
  <si>
    <t xml:space="preserve">Код группы/подгруппы</t>
  </si>
  <si>
    <t xml:space="preserve">Наименование подгруппы</t>
  </si>
  <si>
    <t xml:space="preserve">Наименование группы</t>
  </si>
  <si>
    <t xml:space="preserve">Предмет закупки</t>
  </si>
  <si>
    <r>
      <rPr>
        <sz val="10"/>
        <rFont val="Times New Roman"/>
        <family val="1"/>
        <charset val="204"/>
      </rPr>
      <t xml:space="preserve">Услуги по прочистке (промывку) канализационных сетей, </t>
    </r>
    <r>
      <rPr>
        <sz val="10"/>
        <color rgb="FF000000"/>
        <rFont val="Times New Roman"/>
        <family val="1"/>
        <charset val="204"/>
      </rPr>
      <t xml:space="preserve"> услуги по откачке и вывозу жидких бытовых отходов и теледиагностике сетей</t>
    </r>
  </si>
  <si>
    <t xml:space="preserve">Место поставки, выполнения работ или оказания услуг</t>
  </si>
  <si>
    <t xml:space="preserve">г.о. Самара</t>
  </si>
  <si>
    <t xml:space="preserve">Указать доп.затраты включаемые в цену договора (транспортные расходы, повышенная гарантия, обучение и т.п.)</t>
  </si>
  <si>
    <t xml:space="preserve">С учетом транспортных затрат</t>
  </si>
  <si>
    <t xml:space="preserve">№ п/п</t>
  </si>
  <si>
    <t xml:space="preserve">Код ЕНС</t>
  </si>
  <si>
    <t xml:space="preserve">Наименование потребности</t>
  </si>
  <si>
    <t xml:space="preserve">Ед. изм</t>
  </si>
  <si>
    <t xml:space="preserve">Кол-во к поставке</t>
  </si>
  <si>
    <t xml:space="preserve">Источник № 1 "Цены текущих договоров _______ года"</t>
  </si>
  <si>
    <r>
      <rPr>
        <b val="true"/>
        <sz val="12"/>
        <rFont val="Times New Roman"/>
        <family val="1"/>
        <charset val="204"/>
      </rPr>
      <t xml:space="preserve">
</t>
    </r>
    <r>
      <rPr>
        <b val="true"/>
        <sz val="10"/>
        <rFont val="Times New Roman"/>
        <family val="1"/>
        <charset val="204"/>
      </rPr>
      <t xml:space="preserve">Индекс роста цен для пересчета цен _____г. к уровню цен _____г.</t>
    </r>
  </si>
  <si>
    <t xml:space="preserve"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</si>
  <si>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 val="true"/>
        <sz val="14"/>
        <rFont val="Times New Roman"/>
        <family val="1"/>
        <charset val="204"/>
      </rPr>
      <t xml:space="preserve"> </t>
    </r>
    <r>
      <rPr>
        <b val="true"/>
        <sz val="10"/>
        <rFont val="Times New Roman"/>
        <family val="1"/>
        <charset val="204"/>
      </rPr>
      <t xml:space="preserve"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</si>
  <si>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</si>
  <si>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 val="true"/>
        <sz val="14"/>
        <rFont val="Times New Roman"/>
        <family val="1"/>
        <charset val="204"/>
      </rPr>
      <t xml:space="preserve">НМЦ: 
</t>
    </r>
    <r>
      <rPr>
        <b val="true"/>
        <sz val="10"/>
        <rFont val="Times New Roman"/>
        <family val="1"/>
        <charset val="204"/>
      </rPr>
      <t xml:space="preserve">Средняя цена руб. за ед. изм. </t>
    </r>
    <r>
      <rPr>
        <b val="true"/>
        <sz val="10"/>
        <color rgb="FFFF0000"/>
        <rFont val="Times New Roman"/>
        <family val="1"/>
        <charset val="204"/>
      </rPr>
      <t xml:space="preserve">без </t>
    </r>
    <r>
      <rPr>
        <b val="true"/>
        <sz val="10"/>
        <rFont val="Times New Roman"/>
        <family val="1"/>
        <charset val="204"/>
      </rPr>
      <t xml:space="preserve">НДС </t>
    </r>
  </si>
  <si>
    <r>
      <rPr>
        <b val="true"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 val="true"/>
        <sz val="10"/>
        <color rgb="FFFF0000"/>
        <rFont val="Times New Roman"/>
        <family val="1"/>
        <charset val="204"/>
      </rPr>
      <t xml:space="preserve">без </t>
    </r>
    <r>
      <rPr>
        <b val="true"/>
        <sz val="10"/>
        <rFont val="Times New Roman"/>
        <family val="1"/>
        <charset val="204"/>
      </rPr>
      <t xml:space="preserve">НДС</t>
    </r>
  </si>
  <si>
    <r>
      <rPr>
        <b val="true"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 val="true"/>
        <sz val="10"/>
        <color rgb="FF000000"/>
        <rFont val="Times New Roman"/>
        <family val="1"/>
        <charset val="204"/>
      </rPr>
      <t xml:space="preserve">        </t>
    </r>
    <r>
      <rPr>
        <i val="true"/>
        <sz val="10"/>
        <color rgb="FFFF0000"/>
        <rFont val="Times New Roman"/>
        <family val="1"/>
        <charset val="204"/>
      </rPr>
      <t xml:space="preserve"> (не должен превышать 33%)</t>
    </r>
  </si>
  <si>
    <t xml:space="preserve">цена за ед.изм. без НДС</t>
  </si>
  <si>
    <t xml:space="preserve">№  договора</t>
  </si>
  <si>
    <t xml:space="preserve">дата  договора</t>
  </si>
  <si>
    <t xml:space="preserve">Наименование контрагента</t>
  </si>
  <si>
    <t xml:space="preserve">Источник № 2 "Предложения от потенциальных контрагентов"</t>
  </si>
  <si>
    <t xml:space="preserve">Источник № 3 "Данные реестра договоров  http://www.zakupki.gov.ru"</t>
  </si>
  <si>
    <t xml:space="preserve">Источник № 4 "Данные из открытых источников: прайс-листы из сети Интернет"</t>
  </si>
  <si>
    <t xml:space="preserve">Поставщик 1</t>
  </si>
  <si>
    <t xml:space="preserve">Поставщик 2</t>
  </si>
  <si>
    <t xml:space="preserve">Поставщик 3</t>
  </si>
  <si>
    <t xml:space="preserve">Поставщик 4</t>
  </si>
  <si>
    <t xml:space="preserve">Поставщик 5</t>
  </si>
  <si>
    <t xml:space="preserve">номер извещения 1 </t>
  </si>
  <si>
    <t xml:space="preserve">номер извещения 2</t>
  </si>
  <si>
    <t xml:space="preserve">номер извещения 3</t>
  </si>
  <si>
    <t xml:space="preserve">номер извещения 4</t>
  </si>
  <si>
    <t xml:space="preserve">номер извещения 5</t>
  </si>
  <si>
    <t xml:space="preserve">адрес сайта 1</t>
  </si>
  <si>
    <t xml:space="preserve">адрес сайта 2</t>
  </si>
  <si>
    <t xml:space="preserve">адрес сайта 3</t>
  </si>
  <si>
    <t xml:space="preserve">адрес сайта 4</t>
  </si>
  <si>
    <t xml:space="preserve">адрес сайта 5</t>
  </si>
  <si>
    <t xml:space="preserve">12.1.</t>
  </si>
  <si>
    <t xml:space="preserve">12.2.</t>
  </si>
  <si>
    <t xml:space="preserve">12.3.</t>
  </si>
  <si>
    <t xml:space="preserve">12.4.</t>
  </si>
  <si>
    <t xml:space="preserve">12.5.</t>
  </si>
  <si>
    <t xml:space="preserve">12.6.</t>
  </si>
  <si>
    <t xml:space="preserve">12.7.</t>
  </si>
  <si>
    <t xml:space="preserve">12.8.</t>
  </si>
  <si>
    <t xml:space="preserve">12.9.</t>
  </si>
  <si>
    <t xml:space="preserve">12.10.</t>
  </si>
  <si>
    <t xml:space="preserve">12.11.</t>
  </si>
  <si>
    <t xml:space="preserve">12.12.</t>
  </si>
  <si>
    <t xml:space="preserve">12.13.</t>
  </si>
  <si>
    <t xml:space="preserve">12.14.</t>
  </si>
  <si>
    <t xml:space="preserve">12.15.</t>
  </si>
  <si>
    <t xml:space="preserve">Устранение засора на участке трубопровода Ду=50-300мм протяженностью до 30м.</t>
  </si>
  <si>
    <t xml:space="preserve">услуга</t>
  </si>
  <si>
    <t xml:space="preserve">Устранение засора на участке трубопровода Ду=50-300мм свыше 30м за каждый последующий п.м.</t>
  </si>
  <si>
    <t xml:space="preserve">п.м.</t>
  </si>
  <si>
    <t xml:space="preserve">Доочистка лотка колодца</t>
  </si>
  <si>
    <t xml:space="preserve">шт.</t>
  </si>
  <si>
    <t xml:space="preserve">Чистка колодца </t>
  </si>
  <si>
    <t xml:space="preserve">Телеинспекция трубопровода ДУ 50-300мм протяженностью до 20 м</t>
  </si>
  <si>
    <t xml:space="preserve">Телеинспекция трубопровода Ду 50-300мм протяженностью свыше 20м за каждый последующий п.м.</t>
  </si>
  <si>
    <t xml:space="preserve">Услуги спец. автомашины 
КО-507 (3 часа работы)</t>
  </si>
  <si>
    <t xml:space="preserve">Услуги спец. автомашины 
КО-507 более 3 часов работы, за каждый последующий час</t>
  </si>
  <si>
    <t xml:space="preserve">час</t>
  </si>
  <si>
    <t xml:space="preserve">Размыв гидродинамическим оборудованием канализационного трубопровода или колодца (3 часа работы)</t>
  </si>
  <si>
    <t xml:space="preserve">Размыв гидродинамическим оборудованием канализационного трубопровода или колодца (более 3 часов работы, за каждый последующий час)</t>
  </si>
  <si>
    <t xml:space="preserve">Вывоз ЖБО 10м3</t>
  </si>
  <si>
    <t xml:space="preserve">рейс</t>
  </si>
  <si>
    <t xml:space="preserve">Вывоз ЖБО 5м3</t>
  </si>
  <si>
    <t xml:space="preserve">Откачка жироуловителя в помещении (до 25л)</t>
  </si>
  <si>
    <t xml:space="preserve">Откачка жироуловителя в помещении (до 26-50л)</t>
  </si>
  <si>
    <t xml:space="preserve">Откачка жироуловителя в помещении  (до 51-75л)</t>
  </si>
  <si>
    <t xml:space="preserve">Откачка жироуловителя в помещении  (до 56-90л)</t>
  </si>
  <si>
    <t xml:space="preserve">Откачка уличного жироуловителя , не менее 5 куб м</t>
  </si>
  <si>
    <t xml:space="preserve">Обследование канализационных сетей на предмет технического состояния протяженностью 100 п.м.</t>
  </si>
  <si>
    <t xml:space="preserve">Экскаватор-погрузчик (не менее 4 часов)</t>
  </si>
  <si>
    <t xml:space="preserve">Экскаватор-погрузчик (более 4 часов работы, за каждый последующий час)</t>
  </si>
  <si>
    <t xml:space="preserve">НМЦ (сумма заключаемого Договора) в размере 2 000 000,00 руб. без НДС определена на основе прогнозных потребностей и бюджетных ограничений.</t>
  </si>
  <si>
    <t xml:space="preserve">Исполнитель:</t>
  </si>
  <si>
    <t xml:space="preserve">Ведущий инженер ПКС</t>
  </si>
  <si>
    <t xml:space="preserve">Фролов Е.В.</t>
  </si>
  <si>
    <t xml:space="preserve">дата</t>
  </si>
  <si>
    <t xml:space="preserve">должность</t>
  </si>
  <si>
    <t xml:space="preserve">подпись</t>
  </si>
  <si>
    <t xml:space="preserve">Руководитель подразделения снабжения:</t>
  </si>
  <si>
    <t xml:space="preserve">Начальник УМТС</t>
  </si>
  <si>
    <t xml:space="preserve">Аблякимов Р.Э,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</si>
</sst>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#,##0"/>
    <numFmt numFmtId="166" formatCode="#,##0.00"/>
    <numFmt numFmtId="167" formatCode="dd/mm/yy;@"/>
    <numFmt numFmtId="168" formatCode="#,##0.000"/>
    <numFmt numFmtId="169" formatCode="0.00"/>
    <numFmt numFmtId="170" formatCode="_-* #,##0.00_р_._-;\-* #,##0.00_р_._-;_-* \-??_р_._-;_-@_-"/>
    <numFmt numFmtId="171" formatCode="#,##0.00_ ;\-#,##0.00\ "/>
    <numFmt numFmtId="172" formatCode="dd/mm/yyyy"/>
  </numFmts>
  <fonts count="24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2"/>
      <name val="Times New Roman"/>
      <family val="1"/>
      <charset val="1"/>
    </font>
    <font>
      <sz val="10"/>
      <color rgb="FF000000"/>
      <name val="Times New Roman"/>
      <family val="1"/>
      <charset val="204"/>
    </font>
    <font>
      <b val="true"/>
      <sz val="12"/>
      <name val="Times New Roman"/>
      <family val="1"/>
      <charset val="1"/>
    </font>
    <font>
      <b val="true"/>
      <sz val="10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0"/>
      <color rgb="FFFF0000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  <font>
      <i val="true"/>
      <sz val="10"/>
      <color rgb="FF000000"/>
      <name val="Times New Roman"/>
      <family val="1"/>
      <charset val="204"/>
    </font>
    <font>
      <i val="true"/>
      <sz val="10"/>
      <color rgb="FFFF0000"/>
      <name val="Times New Roman"/>
      <family val="1"/>
      <charset val="204"/>
    </font>
    <font>
      <sz val="15"/>
      <name val="Times New Roman"/>
      <family val="1"/>
      <charset val="1"/>
    </font>
    <font>
      <sz val="15"/>
      <color rgb="FF000000"/>
      <name val="Times New Roman"/>
      <family val="1"/>
      <charset val="1"/>
    </font>
    <font>
      <sz val="11"/>
      <color rgb="FF000000"/>
      <name val="Calibri"/>
      <family val="0"/>
      <charset val="204"/>
    </font>
    <font>
      <b val="true"/>
      <sz val="15"/>
      <name val="Times New Roman"/>
      <family val="1"/>
      <charset val="1"/>
    </font>
    <font>
      <b val="true"/>
      <sz val="15"/>
      <color rgb="FF000000"/>
      <name val="Times New Roman"/>
      <family val="1"/>
      <charset val="1"/>
    </font>
    <font>
      <sz val="9"/>
      <color rgb="FF00000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5" xfId="24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8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8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1" xfId="24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9" fontId="19" fillId="0" borderId="1" xfId="24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18" fillId="3" borderId="1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8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8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5" xfId="24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8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1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8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21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8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18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8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1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3" xfId="21"/>
    <cellStyle name="Обычный 4" xfId="22"/>
    <cellStyle name="Обычный 5" xfId="23"/>
    <cellStyle name="Excel Built-in Explanatory Text" xfId="24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externalLink" Target="externalLinks/externalLink1.xml"/><Relationship Id="rId4" Type="http://schemas.openxmlformats.org/officeDocument/2006/relationships/externalLink" Target="externalLinks/externalLink2.xml"/><Relationship Id="rId5" Type="http://schemas.openxmlformats.org/officeDocument/2006/relationships/externalLink" Target="externalLinks/externalLink3.xml"/><Relationship Id="rId6" Type="http://schemas.openxmlformats.org/officeDocument/2006/relationships/externalLink" Target="externalLinks/externalLink4.xml"/><Relationship Id="rId7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wmf"/><Relationship Id="rId2" Type="http://schemas.openxmlformats.org/officeDocument/2006/relationships/image" Target="../media/image2.wmf"/><Relationship Id="rId3" Type="http://schemas.openxmlformats.org/officeDocument/2006/relationships/image" Target="../media/image3.wmf"/><Relationship Id="rId4" Type="http://schemas.openxmlformats.org/officeDocument/2006/relationships/image" Target="../media/image4.wmf"/><Relationship Id="rId5" Type="http://schemas.openxmlformats.org/officeDocument/2006/relationships/image" Target="../media/image5.wmf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28</xdr:col>
      <xdr:colOff>70920</xdr:colOff>
      <xdr:row>19</xdr:row>
      <xdr:rowOff>720</xdr:rowOff>
    </xdr:from>
    <xdr:to>
      <xdr:col>28</xdr:col>
      <xdr:colOff>907200</xdr:colOff>
      <xdr:row>19</xdr:row>
      <xdr:rowOff>1080</xdr:rowOff>
    </xdr:to>
    <xdr:pic>
      <xdr:nvPicPr>
        <xdr:cNvPr id="0" name="Picture 1" descr=""/>
        <xdr:cNvPicPr/>
      </xdr:nvPicPr>
      <xdr:blipFill>
        <a:blip r:embed="rId1"/>
        <a:stretch/>
      </xdr:blipFill>
      <xdr:spPr>
        <a:xfrm>
          <a:off x="19381680" y="5061600"/>
          <a:ext cx="836280" cy="360"/>
        </a:xfrm>
        <a:prstGeom prst="rect">
          <a:avLst/>
        </a:prstGeom>
        <a:ln w="9525">
          <a:noFill/>
        </a:ln>
      </xdr:spPr>
    </xdr:pic>
    <xdr:clientData/>
  </xdr:twoCellAnchor>
  <xdr:twoCellAnchor editAs="twoCell">
    <xdr:from>
      <xdr:col>28</xdr:col>
      <xdr:colOff>71280</xdr:colOff>
      <xdr:row>26</xdr:row>
      <xdr:rowOff>131040</xdr:rowOff>
    </xdr:from>
    <xdr:to>
      <xdr:col>28</xdr:col>
      <xdr:colOff>907200</xdr:colOff>
      <xdr:row>26</xdr:row>
      <xdr:rowOff>131400</xdr:rowOff>
    </xdr:to>
    <xdr:pic>
      <xdr:nvPicPr>
        <xdr:cNvPr id="1" name="Picture 1" descr=""/>
        <xdr:cNvPicPr/>
      </xdr:nvPicPr>
      <xdr:blipFill>
        <a:blip r:embed="rId2"/>
        <a:stretch/>
      </xdr:blipFill>
      <xdr:spPr>
        <a:xfrm>
          <a:off x="19382040" y="8493840"/>
          <a:ext cx="835920" cy="360"/>
        </a:xfrm>
        <a:prstGeom prst="rect">
          <a:avLst/>
        </a:prstGeom>
        <a:ln w="9525">
          <a:noFill/>
        </a:ln>
      </xdr:spPr>
    </xdr:pic>
    <xdr:clientData/>
  </xdr:twoCellAnchor>
  <xdr:twoCellAnchor editAs="twoCell">
    <xdr:from>
      <xdr:col>28</xdr:col>
      <xdr:colOff>71280</xdr:colOff>
      <xdr:row>26</xdr:row>
      <xdr:rowOff>131040</xdr:rowOff>
    </xdr:from>
    <xdr:to>
      <xdr:col>28</xdr:col>
      <xdr:colOff>907200</xdr:colOff>
      <xdr:row>26</xdr:row>
      <xdr:rowOff>131400</xdr:rowOff>
    </xdr:to>
    <xdr:pic>
      <xdr:nvPicPr>
        <xdr:cNvPr id="2" name="Picture 1" descr=""/>
        <xdr:cNvPicPr/>
      </xdr:nvPicPr>
      <xdr:blipFill>
        <a:blip r:embed="rId3"/>
        <a:stretch/>
      </xdr:blipFill>
      <xdr:spPr>
        <a:xfrm>
          <a:off x="19382040" y="8493840"/>
          <a:ext cx="835920" cy="360"/>
        </a:xfrm>
        <a:prstGeom prst="rect">
          <a:avLst/>
        </a:prstGeom>
        <a:ln w="9525">
          <a:noFill/>
        </a:ln>
      </xdr:spPr>
    </xdr:pic>
    <xdr:clientData/>
  </xdr:twoCellAnchor>
  <xdr:twoCellAnchor editAs="twoCell">
    <xdr:from>
      <xdr:col>28</xdr:col>
      <xdr:colOff>71280</xdr:colOff>
      <xdr:row>28</xdr:row>
      <xdr:rowOff>170640</xdr:rowOff>
    </xdr:from>
    <xdr:to>
      <xdr:col>28</xdr:col>
      <xdr:colOff>907200</xdr:colOff>
      <xdr:row>28</xdr:row>
      <xdr:rowOff>171000</xdr:rowOff>
    </xdr:to>
    <xdr:pic>
      <xdr:nvPicPr>
        <xdr:cNvPr id="3" name="Picture 1" descr=""/>
        <xdr:cNvPicPr/>
      </xdr:nvPicPr>
      <xdr:blipFill>
        <a:blip r:embed="rId4"/>
        <a:stretch/>
      </xdr:blipFill>
      <xdr:spPr>
        <a:xfrm>
          <a:off x="19382040" y="9420480"/>
          <a:ext cx="835920" cy="360"/>
        </a:xfrm>
        <a:prstGeom prst="rect">
          <a:avLst/>
        </a:prstGeom>
        <a:ln w="9525">
          <a:noFill/>
        </a:ln>
      </xdr:spPr>
    </xdr:pic>
    <xdr:clientData/>
  </xdr:twoCellAnchor>
  <xdr:twoCellAnchor editAs="twoCell">
    <xdr:from>
      <xdr:col>28</xdr:col>
      <xdr:colOff>71280</xdr:colOff>
      <xdr:row>28</xdr:row>
      <xdr:rowOff>170640</xdr:rowOff>
    </xdr:from>
    <xdr:to>
      <xdr:col>28</xdr:col>
      <xdr:colOff>907200</xdr:colOff>
      <xdr:row>28</xdr:row>
      <xdr:rowOff>171000</xdr:rowOff>
    </xdr:to>
    <xdr:pic>
      <xdr:nvPicPr>
        <xdr:cNvPr id="4" name="Picture 1" descr=""/>
        <xdr:cNvPicPr/>
      </xdr:nvPicPr>
      <xdr:blipFill>
        <a:blip r:embed="rId5"/>
        <a:stretch/>
      </xdr:blipFill>
      <xdr:spPr>
        <a:xfrm>
          <a:off x="19382040" y="9420480"/>
          <a:ext cx="835920" cy="360"/>
        </a:xfrm>
        <a:prstGeom prst="rect">
          <a:avLst/>
        </a:prstGeom>
        <a:ln w="9525">
          <a:noFill/>
        </a:ln>
      </xdr:spPr>
    </xdr:pic>
    <xdr:clientData/>
  </xdr:twoCellAnchor>
</xdr:wsDr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../../../../../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
</Relationships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file://192.168.1.5/Documents%20and%20Settings/dipe7/&#1052;&#1086;&#1080;%20&#1076;&#1086;&#1082;&#1091;&#1084;&#1077;&#1085;&#1090;&#1099;/&#1085;&#1072;%202014-2015%20&#1087;&#1086;%20&#1048;&#1055;.xlsm" TargetMode="External"/>
</Relationships>
</file>

<file path=xl/externalLinks/_rels/externalLink3.xml.rels><?xml version="1.0" encoding="UTF-8"?>
<Relationships xmlns="http://schemas.openxmlformats.org/package/2006/relationships"><Relationship Id="rId1" Type="http://schemas.openxmlformats.org/officeDocument/2006/relationships/externalLinkPath" Target="file://192.168.1.5/Users/t.lykyanova/AppData/Local/Microsoft/Windows/Temporary%20Internet%20Files/Content.Outlook/A5PONCI2/&#1050;&#1086;&#1087;&#1080;&#1103;%20&#1050;&#1086;&#1087;&#1080;&#1103;%20&#1064;&#1072;&#1073;&#1083;&#1086;&#1085;_&#1056;&#1055;&#1047;_(&#1055;&#1088;&#1080;&#1083;&#1086;&#1078;&#1077;&#1085;&#1080;&#1077;%20&#8470;1)%2002%2007%202014.xlsm" TargetMode="External"/>
</Relationships>
</file>

<file path=xl/externalLinks/_rels/externalLink4.xml.rels><?xml version="1.0" encoding="UTF-8"?>
<Relationships xmlns="http://schemas.openxmlformats.org/package/2006/relationships"><Relationship Id="rId1" Type="http://schemas.openxmlformats.org/officeDocument/2006/relationships/externalLinkPath" Target="file://192.168.1.5/ukrvk/Users/o.bychkova/Documents/&#1056;&#1077;&#1077;&#1089;&#1090;&#1088;%20&#1056;&#1042;&#1050;/&#1056;&#1077;&#1077;&#1089;&#1090;&#1088;%20&#1079;&#1072;&#1082;&#1091;&#1087;&#1086;&#1082;%20&#1056;&#1042;&#1050;%2014042014.xlsm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Лист3"/>
      <sheetName val="статусы"/>
      <sheetName val="ТОВ. ПОДГРУППЫ"/>
      <sheetName val="спис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00"/>
    <pageSetUpPr fitToPage="true"/>
  </sheetPr>
  <dimension ref="A1:AD49"/>
  <sheetViews>
    <sheetView showFormulas="false" showGridLines="true" showRowColHeaders="true" showZeros="true" rightToLeft="false" tabSelected="true" showOutlineSymbols="true" defaultGridColor="true" view="pageBreakPreview" topLeftCell="A1" colorId="64" zoomScale="80" zoomScaleNormal="70" zoomScalePageLayoutView="80" workbookViewId="0">
      <pane xSplit="3" ySplit="17" topLeftCell="D31" activePane="bottomRight" state="frozen"/>
      <selection pane="topLeft" activeCell="A1" activeCellId="0" sqref="A1"/>
      <selection pane="topRight" activeCell="D1" activeCellId="0" sqref="D1"/>
      <selection pane="bottomLeft" activeCell="A31" activeCellId="0" sqref="A31"/>
      <selection pane="bottomRight" activeCell="AC41" activeCellId="0" sqref="AC41"/>
    </sheetView>
  </sheetViews>
  <sheetFormatPr defaultColWidth="8.875" defaultRowHeight="12.75" zeroHeight="false" outlineLevelRow="0" outlineLevelCol="0"/>
  <cols>
    <col collapsed="false" customWidth="true" hidden="false" outlineLevel="0" max="1" min="1" style="1" width="4.43"/>
    <col collapsed="false" customWidth="true" hidden="false" outlineLevel="0" max="2" min="2" style="1" width="10"/>
    <col collapsed="false" customWidth="true" hidden="false" outlineLevel="0" max="3" min="3" style="1" width="64.05"/>
    <col collapsed="false" customWidth="true" hidden="false" outlineLevel="0" max="4" min="4" style="1" width="9.2"/>
    <col collapsed="false" customWidth="true" hidden="false" outlineLevel="0" max="5" min="5" style="1" width="9.59"/>
    <col collapsed="false" customWidth="true" hidden="false" outlineLevel="0" max="6" min="6" style="1" width="10.85"/>
    <col collapsed="false" customWidth="true" hidden="false" outlineLevel="0" max="7" min="7" style="1" width="10.59"/>
    <col collapsed="false" customWidth="true" hidden="false" outlineLevel="0" max="8" min="8" style="1" width="10.85"/>
    <col collapsed="false" customWidth="true" hidden="false" outlineLevel="0" max="9" min="9" style="1" width="14.69"/>
    <col collapsed="false" customWidth="true" hidden="false" outlineLevel="0" max="10" min="10" style="1" width="11.64"/>
    <col collapsed="false" customWidth="true" hidden="false" outlineLevel="0" max="11" min="11" style="1" width="27.58"/>
    <col collapsed="false" customWidth="true" hidden="false" outlineLevel="0" max="16" min="12" style="1" width="12.71"/>
    <col collapsed="false" customWidth="true" hidden="true" outlineLevel="0" max="26" min="17" style="1" width="12.71"/>
    <col collapsed="false" customWidth="true" hidden="false" outlineLevel="0" max="27" min="27" style="1" width="14.69"/>
    <col collapsed="false" customWidth="true" hidden="false" outlineLevel="0" max="28" min="28" style="1" width="11.99"/>
    <col collapsed="false" customWidth="true" hidden="false" outlineLevel="0" max="29" min="29" style="1" width="12.86"/>
    <col collapsed="false" customWidth="true" hidden="false" outlineLevel="0" max="30" min="30" style="1" width="14.28"/>
    <col collapsed="false" customWidth="false" hidden="false" outlineLevel="0" max="1024" min="31" style="1" width="8.86"/>
  </cols>
  <sheetData>
    <row r="1" customFormat="false" ht="15.75" hidden="false" customHeight="false" outlineLevel="0" collapsed="false">
      <c r="V1" s="2"/>
      <c r="AA1" s="1" t="s">
        <v>0</v>
      </c>
    </row>
    <row r="2" customFormat="false" ht="15.75" hidden="false" customHeight="false" outlineLevel="0" collapsed="false">
      <c r="V2" s="2"/>
      <c r="AA2" s="1" t="s">
        <v>1</v>
      </c>
    </row>
    <row r="3" customFormat="false" ht="15.75" hidden="false" customHeight="false" outlineLevel="0" collapsed="false">
      <c r="V3" s="2"/>
      <c r="AA3" s="1" t="s">
        <v>2</v>
      </c>
    </row>
    <row r="4" customFormat="false" ht="9.3" hidden="false" customHeight="true" outlineLevel="0" collapsed="false"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</row>
    <row r="5" customFormat="false" ht="15.75" hidden="false" customHeight="true" outlineLevel="0" collapsed="false">
      <c r="A5" s="4"/>
      <c r="B5" s="4"/>
      <c r="C5" s="5" t="s">
        <v>3</v>
      </c>
      <c r="D5" s="5"/>
      <c r="E5" s="5"/>
      <c r="F5" s="5"/>
      <c r="G5" s="5"/>
      <c r="H5" s="5"/>
      <c r="I5" s="5"/>
      <c r="J5" s="5"/>
      <c r="K5" s="5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4"/>
      <c r="AC5" s="4"/>
      <c r="AD5" s="4"/>
    </row>
    <row r="6" s="9" customFormat="true" ht="19.5" hidden="false" customHeight="true" outlineLevel="0" collapsed="false">
      <c r="A6" s="7"/>
      <c r="B6" s="7"/>
      <c r="C6" s="8" t="s">
        <v>4</v>
      </c>
      <c r="D6" s="8" t="s">
        <v>5</v>
      </c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7"/>
    </row>
    <row r="7" s="9" customFormat="true" ht="16.75" hidden="false" customHeight="true" outlineLevel="0" collapsed="false">
      <c r="A7" s="7"/>
      <c r="B7" s="7"/>
      <c r="C7" s="8" t="s">
        <v>6</v>
      </c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7"/>
    </row>
    <row r="8" s="9" customFormat="true" ht="13.95" hidden="false" customHeight="true" outlineLevel="0" collapsed="false">
      <c r="A8" s="7"/>
      <c r="B8" s="7"/>
      <c r="C8" s="8" t="s">
        <v>7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7"/>
    </row>
    <row r="9" s="9" customFormat="true" ht="14.9" hidden="false" customHeight="true" outlineLevel="0" collapsed="false">
      <c r="A9" s="7"/>
      <c r="B9" s="7"/>
      <c r="C9" s="8" t="s">
        <v>8</v>
      </c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7"/>
    </row>
    <row r="10" s="9" customFormat="true" ht="14.9" hidden="false" customHeight="true" outlineLevel="0" collapsed="false">
      <c r="A10" s="7"/>
      <c r="B10" s="7"/>
      <c r="C10" s="8" t="s">
        <v>9</v>
      </c>
      <c r="D10" s="10" t="s">
        <v>10</v>
      </c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7"/>
    </row>
    <row r="11" s="9" customFormat="true" ht="17.7" hidden="false" customHeight="true" outlineLevel="0" collapsed="false">
      <c r="A11" s="7"/>
      <c r="B11" s="7"/>
      <c r="C11" s="8" t="s">
        <v>11</v>
      </c>
      <c r="D11" s="8" t="s">
        <v>12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7"/>
    </row>
    <row r="12" s="9" customFormat="true" ht="27.95" hidden="false" customHeight="true" outlineLevel="0" collapsed="false">
      <c r="A12" s="7"/>
      <c r="B12" s="7"/>
      <c r="C12" s="8" t="s">
        <v>13</v>
      </c>
      <c r="D12" s="8" t="s">
        <v>14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7"/>
    </row>
    <row r="13" customFormat="false" ht="9.3" hidden="false" customHeight="true" outlineLevel="0" collapsed="false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</row>
    <row r="14" customFormat="false" ht="25.5" hidden="false" customHeight="true" outlineLevel="0" collapsed="false">
      <c r="A14" s="11" t="s">
        <v>15</v>
      </c>
      <c r="B14" s="11" t="s">
        <v>16</v>
      </c>
      <c r="C14" s="11" t="s">
        <v>17</v>
      </c>
      <c r="D14" s="11" t="s">
        <v>18</v>
      </c>
      <c r="E14" s="11" t="s">
        <v>19</v>
      </c>
      <c r="F14" s="11" t="s">
        <v>20</v>
      </c>
      <c r="G14" s="11"/>
      <c r="H14" s="11"/>
      <c r="I14" s="11"/>
      <c r="J14" s="12" t="s">
        <v>21</v>
      </c>
      <c r="K14" s="11" t="s">
        <v>22</v>
      </c>
      <c r="L14" s="13" t="s">
        <v>23</v>
      </c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1" t="s">
        <v>24</v>
      </c>
      <c r="AB14" s="14" t="s">
        <v>25</v>
      </c>
      <c r="AC14" s="15" t="s">
        <v>26</v>
      </c>
      <c r="AD14" s="16" t="s">
        <v>27</v>
      </c>
    </row>
    <row r="15" customFormat="false" ht="28.5" hidden="false" customHeight="true" outlineLevel="0" collapsed="false">
      <c r="A15" s="11"/>
      <c r="B15" s="11"/>
      <c r="C15" s="11"/>
      <c r="D15" s="11"/>
      <c r="E15" s="11"/>
      <c r="F15" s="11" t="s">
        <v>28</v>
      </c>
      <c r="G15" s="11" t="s">
        <v>29</v>
      </c>
      <c r="H15" s="11" t="s">
        <v>30</v>
      </c>
      <c r="I15" s="11" t="s">
        <v>31</v>
      </c>
      <c r="J15" s="12"/>
      <c r="K15" s="12"/>
      <c r="L15" s="17" t="s">
        <v>32</v>
      </c>
      <c r="M15" s="17"/>
      <c r="N15" s="17"/>
      <c r="O15" s="17"/>
      <c r="P15" s="17"/>
      <c r="Q15" s="17" t="s">
        <v>33</v>
      </c>
      <c r="R15" s="17"/>
      <c r="S15" s="17"/>
      <c r="T15" s="17"/>
      <c r="U15" s="17"/>
      <c r="V15" s="11" t="s">
        <v>34</v>
      </c>
      <c r="W15" s="11"/>
      <c r="X15" s="11"/>
      <c r="Y15" s="11"/>
      <c r="Z15" s="11"/>
      <c r="AA15" s="11"/>
      <c r="AB15" s="11"/>
      <c r="AC15" s="11"/>
      <c r="AD15" s="16"/>
    </row>
    <row r="16" customFormat="false" ht="52.5" hidden="false" customHeight="true" outlineLevel="0" collapsed="false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 t="s">
        <v>35</v>
      </c>
      <c r="M16" s="11" t="s">
        <v>36</v>
      </c>
      <c r="N16" s="11" t="s">
        <v>37</v>
      </c>
      <c r="O16" s="11" t="s">
        <v>38</v>
      </c>
      <c r="P16" s="11" t="s">
        <v>39</v>
      </c>
      <c r="Q16" s="11" t="s">
        <v>40</v>
      </c>
      <c r="R16" s="11" t="s">
        <v>41</v>
      </c>
      <c r="S16" s="11" t="s">
        <v>42</v>
      </c>
      <c r="T16" s="11" t="s">
        <v>43</v>
      </c>
      <c r="U16" s="11" t="s">
        <v>44</v>
      </c>
      <c r="V16" s="11" t="s">
        <v>45</v>
      </c>
      <c r="W16" s="11" t="s">
        <v>46</v>
      </c>
      <c r="X16" s="11" t="s">
        <v>47</v>
      </c>
      <c r="Y16" s="11" t="s">
        <v>48</v>
      </c>
      <c r="Z16" s="11" t="s">
        <v>49</v>
      </c>
      <c r="AA16" s="11"/>
      <c r="AB16" s="11"/>
      <c r="AC16" s="11"/>
      <c r="AD16" s="16"/>
    </row>
    <row r="17" s="22" customFormat="true" ht="15.75" hidden="false" customHeight="true" outlineLevel="0" collapsed="false">
      <c r="A17" s="18" t="n">
        <v>1</v>
      </c>
      <c r="B17" s="19" t="n">
        <v>2</v>
      </c>
      <c r="C17" s="20" t="n">
        <v>3</v>
      </c>
      <c r="D17" s="19" t="n">
        <v>4</v>
      </c>
      <c r="E17" s="19" t="n">
        <v>5</v>
      </c>
      <c r="F17" s="19" t="n">
        <v>6</v>
      </c>
      <c r="G17" s="19" t="n">
        <v>7</v>
      </c>
      <c r="H17" s="19" t="n">
        <v>8</v>
      </c>
      <c r="I17" s="19" t="n">
        <v>9</v>
      </c>
      <c r="J17" s="19" t="n">
        <v>10</v>
      </c>
      <c r="K17" s="19" t="n">
        <v>11</v>
      </c>
      <c r="L17" s="18" t="s">
        <v>50</v>
      </c>
      <c r="M17" s="18" t="s">
        <v>51</v>
      </c>
      <c r="N17" s="18" t="s">
        <v>52</v>
      </c>
      <c r="O17" s="18" t="s">
        <v>53</v>
      </c>
      <c r="P17" s="18" t="s">
        <v>54</v>
      </c>
      <c r="Q17" s="18" t="s">
        <v>55</v>
      </c>
      <c r="R17" s="18" t="s">
        <v>56</v>
      </c>
      <c r="S17" s="18" t="s">
        <v>57</v>
      </c>
      <c r="T17" s="18" t="s">
        <v>58</v>
      </c>
      <c r="U17" s="18" t="s">
        <v>59</v>
      </c>
      <c r="V17" s="18" t="s">
        <v>60</v>
      </c>
      <c r="W17" s="18" t="s">
        <v>61</v>
      </c>
      <c r="X17" s="18" t="s">
        <v>62</v>
      </c>
      <c r="Y17" s="18" t="s">
        <v>63</v>
      </c>
      <c r="Z17" s="18" t="s">
        <v>64</v>
      </c>
      <c r="AA17" s="21" t="n">
        <v>13</v>
      </c>
      <c r="AB17" s="21" t="n">
        <v>14</v>
      </c>
      <c r="AC17" s="21" t="n">
        <v>15</v>
      </c>
      <c r="AD17" s="21" t="n">
        <v>16</v>
      </c>
    </row>
    <row r="18" customFormat="false" ht="34.5" hidden="false" customHeight="false" outlineLevel="0" collapsed="false">
      <c r="A18" s="23" t="n">
        <v>1</v>
      </c>
      <c r="B18" s="24"/>
      <c r="C18" s="25" t="s">
        <v>65</v>
      </c>
      <c r="D18" s="26" t="s">
        <v>66</v>
      </c>
      <c r="E18" s="27" t="n">
        <v>1</v>
      </c>
      <c r="F18" s="28"/>
      <c r="G18" s="29"/>
      <c r="H18" s="30"/>
      <c r="I18" s="30"/>
      <c r="J18" s="31"/>
      <c r="K18" s="29"/>
      <c r="L18" s="32" t="n">
        <v>8500</v>
      </c>
      <c r="M18" s="32" t="n">
        <v>9000</v>
      </c>
      <c r="N18" s="33" t="n">
        <v>8900</v>
      </c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5" t="n">
        <f aca="false">COUNTIF(K18:Z18,"&gt;0")</f>
        <v>3</v>
      </c>
      <c r="AB18" s="36" t="n">
        <f aca="false">CEILING(SUM(K18:Z18)/COUNTIF(K18:Z18,"&gt;0"),0.01)</f>
        <v>8800</v>
      </c>
      <c r="AC18" s="36" t="n">
        <f aca="false">AB18*E18</f>
        <v>8800</v>
      </c>
      <c r="AD18" s="27" t="n">
        <f aca="false">STDEV(K18:Z18)/AB18*100</f>
        <v>3.00653558075522</v>
      </c>
    </row>
    <row r="19" customFormat="false" ht="34.5" hidden="false" customHeight="false" outlineLevel="0" collapsed="false">
      <c r="A19" s="23" t="n">
        <v>2</v>
      </c>
      <c r="B19" s="24"/>
      <c r="C19" s="25" t="s">
        <v>67</v>
      </c>
      <c r="D19" s="37" t="s">
        <v>68</v>
      </c>
      <c r="E19" s="27" t="n">
        <v>1</v>
      </c>
      <c r="F19" s="28"/>
      <c r="G19" s="29"/>
      <c r="H19" s="30"/>
      <c r="I19" s="30"/>
      <c r="J19" s="31"/>
      <c r="K19" s="29"/>
      <c r="L19" s="32" t="n">
        <v>150</v>
      </c>
      <c r="M19" s="32" t="n">
        <v>165</v>
      </c>
      <c r="N19" s="33" t="n">
        <v>200</v>
      </c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5" t="n">
        <f aca="false">COUNTIF(K19:Z19,"&gt;0")</f>
        <v>3</v>
      </c>
      <c r="AB19" s="36" t="n">
        <f aca="false">CEILING(SUM(K19:Z19)/COUNTIF(K19:Z19,"&gt;0"),0.01)</f>
        <v>171.67</v>
      </c>
      <c r="AC19" s="36" t="n">
        <f aca="false">AB19*E19</f>
        <v>171.67</v>
      </c>
      <c r="AD19" s="27" t="n">
        <f aca="false">STDEV(K19:Z19)/AB19*100</f>
        <v>14.9461217435978</v>
      </c>
    </row>
    <row r="20" customFormat="false" ht="18.55" hidden="false" customHeight="false" outlineLevel="0" collapsed="false">
      <c r="A20" s="23" t="n">
        <v>3</v>
      </c>
      <c r="B20" s="24"/>
      <c r="C20" s="25" t="s">
        <v>69</v>
      </c>
      <c r="D20" s="37" t="s">
        <v>70</v>
      </c>
      <c r="E20" s="27" t="n">
        <v>1</v>
      </c>
      <c r="F20" s="38"/>
      <c r="G20" s="39"/>
      <c r="H20" s="30"/>
      <c r="I20" s="30"/>
      <c r="J20" s="31"/>
      <c r="K20" s="29"/>
      <c r="L20" s="25" t="n">
        <v>1900</v>
      </c>
      <c r="M20" s="25" t="n">
        <v>1900</v>
      </c>
      <c r="N20" s="25" t="n">
        <v>2000</v>
      </c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5" t="n">
        <f aca="false">COUNTIF(K20:Z20,"&gt;0")</f>
        <v>3</v>
      </c>
      <c r="AB20" s="36" t="n">
        <f aca="false">CEILING(SUM(K20:Z20)/COUNTIF(K20:Z20,"&gt;0"),0.01)</f>
        <v>1933.34</v>
      </c>
      <c r="AC20" s="36" t="n">
        <f aca="false">AB20*E20</f>
        <v>1933.34</v>
      </c>
      <c r="AD20" s="27" t="n">
        <f aca="false">STDEV(K20:Z20)/AB20*100</f>
        <v>2.98628419827669</v>
      </c>
    </row>
    <row r="21" customFormat="false" ht="18.55" hidden="false" customHeight="false" outlineLevel="0" collapsed="false">
      <c r="A21" s="23" t="n">
        <v>4</v>
      </c>
      <c r="B21" s="24"/>
      <c r="C21" s="25" t="s">
        <v>71</v>
      </c>
      <c r="D21" s="37" t="s">
        <v>70</v>
      </c>
      <c r="E21" s="27" t="n">
        <v>1</v>
      </c>
      <c r="F21" s="38"/>
      <c r="G21" s="39"/>
      <c r="H21" s="30"/>
      <c r="I21" s="30"/>
      <c r="J21" s="31"/>
      <c r="K21" s="29"/>
      <c r="L21" s="25" t="n">
        <v>3800</v>
      </c>
      <c r="M21" s="25" t="n">
        <v>4000</v>
      </c>
      <c r="N21" s="25" t="n">
        <v>3900</v>
      </c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5" t="n">
        <f aca="false">COUNTIF(K21:Z21,"&gt;0")</f>
        <v>3</v>
      </c>
      <c r="AB21" s="36" t="n">
        <f aca="false">CEILING(SUM(K21:Z21)/COUNTIF(K21:Z21,"&gt;0"),0.01)</f>
        <v>3900</v>
      </c>
      <c r="AC21" s="36" t="n">
        <f aca="false">AB21*E21</f>
        <v>3900</v>
      </c>
      <c r="AD21" s="27" t="n">
        <f aca="false">STDEV(K21:Z21)/AB21*100</f>
        <v>2.56410256410256</v>
      </c>
    </row>
    <row r="22" customFormat="false" ht="34.5" hidden="false" customHeight="false" outlineLevel="0" collapsed="false">
      <c r="A22" s="23" t="n">
        <v>5</v>
      </c>
      <c r="B22" s="24"/>
      <c r="C22" s="25" t="s">
        <v>72</v>
      </c>
      <c r="D22" s="37" t="s">
        <v>66</v>
      </c>
      <c r="E22" s="27" t="n">
        <v>1</v>
      </c>
      <c r="F22" s="38"/>
      <c r="G22" s="39"/>
      <c r="H22" s="30"/>
      <c r="I22" s="30"/>
      <c r="J22" s="31"/>
      <c r="K22" s="29"/>
      <c r="L22" s="25" t="n">
        <v>4700</v>
      </c>
      <c r="M22" s="25" t="n">
        <v>4900</v>
      </c>
      <c r="N22" s="25" t="n">
        <v>5000</v>
      </c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5" t="n">
        <f aca="false">COUNTIF(K22:Z22,"&gt;0")</f>
        <v>3</v>
      </c>
      <c r="AB22" s="36" t="n">
        <f aca="false">CEILING(SUM(K22:Z22)/COUNTIF(K22:Z22,"&gt;0"),0.01)</f>
        <v>4866.67</v>
      </c>
      <c r="AC22" s="36" t="n">
        <f aca="false">AB22*E22</f>
        <v>4866.67</v>
      </c>
      <c r="AD22" s="27" t="n">
        <f aca="false">STDEV(K22:Z22)/AB22*100</f>
        <v>3.13874832616953</v>
      </c>
    </row>
    <row r="23" customFormat="false" ht="51.3" hidden="false" customHeight="false" outlineLevel="0" collapsed="false">
      <c r="A23" s="23" t="n">
        <v>6</v>
      </c>
      <c r="B23" s="24"/>
      <c r="C23" s="25" t="s">
        <v>73</v>
      </c>
      <c r="D23" s="37" t="s">
        <v>68</v>
      </c>
      <c r="E23" s="27" t="n">
        <v>1</v>
      </c>
      <c r="F23" s="38"/>
      <c r="G23" s="39"/>
      <c r="H23" s="30"/>
      <c r="I23" s="30"/>
      <c r="J23" s="31"/>
      <c r="K23" s="29"/>
      <c r="L23" s="25" t="n">
        <v>140</v>
      </c>
      <c r="M23" s="25" t="n">
        <v>155</v>
      </c>
      <c r="N23" s="25" t="n">
        <v>180</v>
      </c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5" t="n">
        <f aca="false">COUNTIF(K23:Z23,"&gt;0")</f>
        <v>3</v>
      </c>
      <c r="AB23" s="36" t="n">
        <f aca="false">CEILING(SUM(K23:Z23)/COUNTIF(K23:Z23,"&gt;0"),0.01)</f>
        <v>158.34</v>
      </c>
      <c r="AC23" s="36" t="n">
        <f aca="false">AB23*E23</f>
        <v>158.34</v>
      </c>
      <c r="AD23" s="27" t="n">
        <f aca="false">STDEV(K23:Z23)/AB23*100</f>
        <v>12.7619422897795</v>
      </c>
    </row>
    <row r="24" customFormat="false" ht="34.5" hidden="false" customHeight="false" outlineLevel="0" collapsed="false">
      <c r="A24" s="23" t="n">
        <v>7</v>
      </c>
      <c r="B24" s="24"/>
      <c r="C24" s="40" t="s">
        <v>74</v>
      </c>
      <c r="D24" s="37" t="s">
        <v>66</v>
      </c>
      <c r="E24" s="27" t="n">
        <v>1</v>
      </c>
      <c r="F24" s="38"/>
      <c r="G24" s="39"/>
      <c r="H24" s="30"/>
      <c r="I24" s="30"/>
      <c r="J24" s="31"/>
      <c r="K24" s="29"/>
      <c r="L24" s="25" t="n">
        <v>11400</v>
      </c>
      <c r="M24" s="25" t="n">
        <v>12000</v>
      </c>
      <c r="N24" s="25" t="n">
        <v>12600</v>
      </c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5" t="n">
        <f aca="false">COUNTIF(K24:Z24,"&gt;0")</f>
        <v>3</v>
      </c>
      <c r="AB24" s="36" t="n">
        <f aca="false">CEILING(SUM(K24:Z24)/COUNTIF(K24:Z24,"&gt;0"),0.01)</f>
        <v>12000</v>
      </c>
      <c r="AC24" s="36" t="n">
        <f aca="false">AB24*E24</f>
        <v>12000</v>
      </c>
      <c r="AD24" s="27" t="n">
        <f aca="false">STDEV(K24:Z24)/AB24*100</f>
        <v>5</v>
      </c>
    </row>
    <row r="25" customFormat="false" ht="51.3" hidden="false" customHeight="false" outlineLevel="0" collapsed="false">
      <c r="A25" s="23" t="n">
        <v>8</v>
      </c>
      <c r="B25" s="24"/>
      <c r="C25" s="40" t="s">
        <v>75</v>
      </c>
      <c r="D25" s="37" t="s">
        <v>76</v>
      </c>
      <c r="E25" s="27" t="n">
        <v>1</v>
      </c>
      <c r="F25" s="38"/>
      <c r="G25" s="39"/>
      <c r="H25" s="30"/>
      <c r="I25" s="30"/>
      <c r="J25" s="31"/>
      <c r="K25" s="29"/>
      <c r="L25" s="25" t="n">
        <v>3800</v>
      </c>
      <c r="M25" s="25" t="n">
        <v>4000</v>
      </c>
      <c r="N25" s="25" t="n">
        <v>4200</v>
      </c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5" t="n">
        <f aca="false">COUNTIF(K25:Z25,"&gt;0")</f>
        <v>3</v>
      </c>
      <c r="AB25" s="36" t="n">
        <f aca="false">CEILING(SUM(K25:Z25)/COUNTIF(K25:Z25,"&gt;0"),0.01)</f>
        <v>4000</v>
      </c>
      <c r="AC25" s="36" t="n">
        <f aca="false">AB25*E25</f>
        <v>4000</v>
      </c>
      <c r="AD25" s="27" t="n">
        <f aca="false">STDEV(K25:Z25)/AB25*100</f>
        <v>5</v>
      </c>
    </row>
    <row r="26" customFormat="false" ht="51.3" hidden="false" customHeight="false" outlineLevel="0" collapsed="false">
      <c r="A26" s="23" t="n">
        <v>9</v>
      </c>
      <c r="B26" s="41"/>
      <c r="C26" s="25" t="s">
        <v>77</v>
      </c>
      <c r="D26" s="37" t="s">
        <v>66</v>
      </c>
      <c r="E26" s="27" t="n">
        <v>1</v>
      </c>
      <c r="F26" s="42"/>
      <c r="G26" s="42"/>
      <c r="H26" s="42"/>
      <c r="I26" s="42"/>
      <c r="J26" s="42"/>
      <c r="K26" s="42"/>
      <c r="L26" s="25" t="n">
        <v>9000</v>
      </c>
      <c r="M26" s="25" t="n">
        <v>9600</v>
      </c>
      <c r="N26" s="25" t="n">
        <v>10000</v>
      </c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35" t="n">
        <f aca="false">COUNTIF(K26:Z26,"&gt;0")</f>
        <v>3</v>
      </c>
      <c r="AB26" s="36" t="n">
        <f aca="false">CEILING(SUM(K26:Z26)/COUNTIF(K26:Z26,"&gt;0"),0.01)</f>
        <v>9533.34</v>
      </c>
      <c r="AC26" s="36" t="n">
        <f aca="false">AB26*E26</f>
        <v>9533.34</v>
      </c>
      <c r="AD26" s="27" t="n">
        <f aca="false">STDEV(K26:Z26)/AB26*100</f>
        <v>5.2796008081608</v>
      </c>
    </row>
    <row r="27" customFormat="false" ht="51.3" hidden="false" customHeight="false" outlineLevel="0" collapsed="false">
      <c r="A27" s="23" t="n">
        <v>10</v>
      </c>
      <c r="B27" s="44"/>
      <c r="C27" s="25" t="s">
        <v>78</v>
      </c>
      <c r="D27" s="37" t="s">
        <v>66</v>
      </c>
      <c r="E27" s="27" t="n">
        <v>1</v>
      </c>
      <c r="F27" s="43"/>
      <c r="G27" s="43"/>
      <c r="H27" s="43"/>
      <c r="I27" s="43"/>
      <c r="J27" s="43"/>
      <c r="K27" s="43"/>
      <c r="L27" s="25" t="n">
        <v>3000</v>
      </c>
      <c r="M27" s="25" t="n">
        <v>3200</v>
      </c>
      <c r="N27" s="25" t="n">
        <v>3500</v>
      </c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35" t="n">
        <f aca="false">COUNTIF(K27:Z27,"&gt;0")</f>
        <v>3</v>
      </c>
      <c r="AB27" s="36" t="n">
        <f aca="false">CEILING(SUM(K27:Z27)/COUNTIF(K27:Z27,"&gt;0"),0.01)</f>
        <v>3233.34</v>
      </c>
      <c r="AC27" s="36" t="n">
        <f aca="false">AB27*E27</f>
        <v>3233.34</v>
      </c>
      <c r="AD27" s="27" t="n">
        <f aca="false">STDEV(K27:Z27)/AB27*100</f>
        <v>7.78331842127207</v>
      </c>
    </row>
    <row r="28" customFormat="false" ht="18.55" hidden="false" customHeight="false" outlineLevel="0" collapsed="false">
      <c r="A28" s="23" t="n">
        <v>11</v>
      </c>
      <c r="B28" s="44"/>
      <c r="C28" s="25" t="s">
        <v>79</v>
      </c>
      <c r="D28" s="37" t="s">
        <v>80</v>
      </c>
      <c r="E28" s="27" t="n">
        <v>1</v>
      </c>
      <c r="F28" s="42"/>
      <c r="G28" s="42"/>
      <c r="H28" s="42"/>
      <c r="I28" s="42"/>
      <c r="J28" s="42"/>
      <c r="K28" s="42"/>
      <c r="L28" s="25" t="n">
        <v>5700</v>
      </c>
      <c r="M28" s="25" t="n">
        <v>7000</v>
      </c>
      <c r="N28" s="25" t="n">
        <v>6000</v>
      </c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35" t="n">
        <f aca="false">COUNTIF(K28:Z28,"&gt;0")</f>
        <v>3</v>
      </c>
      <c r="AB28" s="36" t="n">
        <f aca="false">CEILING(SUM(K28:Z28)/COUNTIF(K28:Z28,"&gt;0"),0.01)</f>
        <v>6233.34</v>
      </c>
      <c r="AC28" s="36" t="n">
        <f aca="false">AB28*E28</f>
        <v>6233.34</v>
      </c>
      <c r="AD28" s="27" t="n">
        <f aca="false">STDEV(K28:Z28)/AB28*100</f>
        <v>10.9200834312809</v>
      </c>
    </row>
    <row r="29" s="45" customFormat="true" ht="18.55" hidden="false" customHeight="false" outlineLevel="0" collapsed="false">
      <c r="A29" s="23" t="n">
        <v>12</v>
      </c>
      <c r="B29" s="44"/>
      <c r="C29" s="25" t="s">
        <v>81</v>
      </c>
      <c r="D29" s="37" t="s">
        <v>80</v>
      </c>
      <c r="E29" s="27" t="n">
        <v>1</v>
      </c>
      <c r="F29" s="43"/>
      <c r="G29" s="43"/>
      <c r="H29" s="43"/>
      <c r="I29" s="43"/>
      <c r="J29" s="43"/>
      <c r="K29" s="43"/>
      <c r="L29" s="25" t="n">
        <v>2800</v>
      </c>
      <c r="M29" s="25" t="n">
        <v>3500</v>
      </c>
      <c r="N29" s="25" t="n">
        <v>3000</v>
      </c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35" t="n">
        <f aca="false">COUNTIF(K29:Z29,"&gt;0")</f>
        <v>3</v>
      </c>
      <c r="AB29" s="36" t="n">
        <f aca="false">CEILING(SUM(K29:Z29)/COUNTIF(K29:Z29,"&gt;0"),0.01)</f>
        <v>3100</v>
      </c>
      <c r="AC29" s="36" t="n">
        <f aca="false">AB29*E29</f>
        <v>3100</v>
      </c>
      <c r="AD29" s="27" t="n">
        <f aca="false">STDEV(K29:Z29)/AB29*100</f>
        <v>11.6308105660129</v>
      </c>
    </row>
    <row r="30" s="45" customFormat="true" ht="18.55" hidden="false" customHeight="false" outlineLevel="0" collapsed="false">
      <c r="A30" s="23" t="n">
        <v>13</v>
      </c>
      <c r="B30" s="44"/>
      <c r="C30" s="25" t="s">
        <v>82</v>
      </c>
      <c r="D30" s="37" t="s">
        <v>70</v>
      </c>
      <c r="E30" s="27" t="n">
        <v>1</v>
      </c>
      <c r="F30" s="43"/>
      <c r="G30" s="43"/>
      <c r="H30" s="43"/>
      <c r="I30" s="43"/>
      <c r="J30" s="43"/>
      <c r="K30" s="43"/>
      <c r="L30" s="25" t="n">
        <v>2500</v>
      </c>
      <c r="M30" s="25" t="n">
        <v>3100</v>
      </c>
      <c r="N30" s="25" t="n">
        <v>3000</v>
      </c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35" t="n">
        <f aca="false">COUNTIF(K30:Z30,"&gt;0")</f>
        <v>3</v>
      </c>
      <c r="AB30" s="36" t="n">
        <f aca="false">CEILING(SUM(K30:Z30)/COUNTIF(K30:Z30,"&gt;0"),0.01)</f>
        <v>2866.67</v>
      </c>
      <c r="AC30" s="36" t="n">
        <f aca="false">AB30*E30</f>
        <v>2866.67</v>
      </c>
      <c r="AD30" s="27" t="n">
        <f aca="false">STDEV(K30:Z30)/AB30*100</f>
        <v>11.21353435751</v>
      </c>
    </row>
    <row r="31" s="45" customFormat="true" ht="18.55" hidden="false" customHeight="false" outlineLevel="0" collapsed="false">
      <c r="A31" s="23" t="n">
        <v>14</v>
      </c>
      <c r="B31" s="44"/>
      <c r="C31" s="25" t="s">
        <v>83</v>
      </c>
      <c r="D31" s="37" t="s">
        <v>70</v>
      </c>
      <c r="E31" s="27" t="n">
        <v>1</v>
      </c>
      <c r="F31" s="43"/>
      <c r="G31" s="43"/>
      <c r="H31" s="43"/>
      <c r="I31" s="43"/>
      <c r="J31" s="43"/>
      <c r="K31" s="43"/>
      <c r="L31" s="25" t="n">
        <v>3000</v>
      </c>
      <c r="M31" s="25" t="n">
        <v>3500</v>
      </c>
      <c r="N31" s="25" t="n">
        <v>3500</v>
      </c>
      <c r="O31" s="43"/>
      <c r="P31" s="43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35" t="n">
        <f aca="false">COUNTIF(K31:Z31,"&gt;0")</f>
        <v>3</v>
      </c>
      <c r="AB31" s="36" t="n">
        <f aca="false">CEILING(SUM(K31:Z31)/COUNTIF(K31:Z31,"&gt;0"),0.01)</f>
        <v>3333.34</v>
      </c>
      <c r="AC31" s="36" t="n">
        <f aca="false">AB31*E31</f>
        <v>3333.34</v>
      </c>
      <c r="AD31" s="27" t="n">
        <f aca="false">STDEV(K31:Z31)/AB31*100</f>
        <v>8.66023671737095</v>
      </c>
    </row>
    <row r="32" s="45" customFormat="true" ht="18.55" hidden="false" customHeight="false" outlineLevel="0" collapsed="false">
      <c r="A32" s="23" t="n">
        <v>15</v>
      </c>
      <c r="B32" s="44"/>
      <c r="C32" s="25" t="s">
        <v>84</v>
      </c>
      <c r="D32" s="37" t="s">
        <v>70</v>
      </c>
      <c r="E32" s="27" t="n">
        <v>1</v>
      </c>
      <c r="F32" s="43"/>
      <c r="G32" s="43"/>
      <c r="H32" s="43"/>
      <c r="I32" s="43"/>
      <c r="J32" s="43"/>
      <c r="K32" s="43"/>
      <c r="L32" s="25" t="n">
        <v>3500</v>
      </c>
      <c r="M32" s="25" t="n">
        <v>4000</v>
      </c>
      <c r="N32" s="25" t="n">
        <v>3800</v>
      </c>
      <c r="O32" s="43"/>
      <c r="P32" s="43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35" t="n">
        <f aca="false">COUNTIF(K32:Z32,"&gt;0")</f>
        <v>3</v>
      </c>
      <c r="AB32" s="36" t="n">
        <f aca="false">CEILING(SUM(K32:Z32)/COUNTIF(K32:Z32,"&gt;0"),0.01)</f>
        <v>3766.67</v>
      </c>
      <c r="AC32" s="36" t="n">
        <f aca="false">AB32*E32</f>
        <v>3766.67</v>
      </c>
      <c r="AD32" s="27" t="n">
        <f aca="false">STDEV(K32:Z32)/AB32*100</f>
        <v>6.68126349912146</v>
      </c>
    </row>
    <row r="33" customFormat="false" ht="18.55" hidden="false" customHeight="false" outlineLevel="0" collapsed="false">
      <c r="A33" s="23" t="n">
        <v>16</v>
      </c>
      <c r="B33" s="44"/>
      <c r="C33" s="25" t="s">
        <v>85</v>
      </c>
      <c r="D33" s="37" t="s">
        <v>70</v>
      </c>
      <c r="E33" s="27" t="n">
        <v>1</v>
      </c>
      <c r="F33" s="43"/>
      <c r="G33" s="43"/>
      <c r="H33" s="43"/>
      <c r="I33" s="43"/>
      <c r="J33" s="43"/>
      <c r="K33" s="43"/>
      <c r="L33" s="25" t="n">
        <v>4000</v>
      </c>
      <c r="M33" s="25" t="n">
        <v>4500</v>
      </c>
      <c r="N33" s="25" t="n">
        <v>4300</v>
      </c>
      <c r="O33" s="43"/>
      <c r="P33" s="43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35" t="n">
        <f aca="false">COUNTIF(K33:Z33,"&gt;0")</f>
        <v>3</v>
      </c>
      <c r="AB33" s="36" t="n">
        <f aca="false">CEILING(SUM(K33:Z33)/COUNTIF(K33:Z33,"&gt;0"),0.01)</f>
        <v>4266.67</v>
      </c>
      <c r="AC33" s="36" t="n">
        <f aca="false">AB33*E33</f>
        <v>4266.67</v>
      </c>
      <c r="AD33" s="27" t="n">
        <f aca="false">STDEV(K33:Z33)/AB33*100</f>
        <v>5.89830354450563</v>
      </c>
    </row>
    <row r="34" s="47" customFormat="true" ht="18.55" hidden="false" customHeight="false" outlineLevel="0" collapsed="false">
      <c r="A34" s="23" t="n">
        <v>17</v>
      </c>
      <c r="B34" s="44"/>
      <c r="C34" s="25" t="s">
        <v>86</v>
      </c>
      <c r="D34" s="37" t="s">
        <v>66</v>
      </c>
      <c r="E34" s="27" t="n">
        <v>1</v>
      </c>
      <c r="F34" s="43"/>
      <c r="G34" s="43"/>
      <c r="H34" s="43"/>
      <c r="I34" s="43"/>
      <c r="J34" s="43"/>
      <c r="K34" s="43"/>
      <c r="L34" s="25" t="n">
        <v>1000</v>
      </c>
      <c r="M34" s="25" t="n">
        <v>1300</v>
      </c>
      <c r="N34" s="25" t="n">
        <v>1200</v>
      </c>
      <c r="O34" s="43"/>
      <c r="P34" s="43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35" t="n">
        <f aca="false">COUNTIF(K34:Z34,"&gt;0")</f>
        <v>3</v>
      </c>
      <c r="AB34" s="36" t="n">
        <f aca="false">CEILING(SUM(K34:Z34)/COUNTIF(K34:Z34,"&gt;0"),0.01)</f>
        <v>1166.67</v>
      </c>
      <c r="AC34" s="36" t="n">
        <f aca="false">AB34*E34</f>
        <v>1166.67</v>
      </c>
      <c r="AD34" s="27" t="n">
        <f aca="false">STDEV(K34:Z34)/AB34*100</f>
        <v>13.0930360054852</v>
      </c>
    </row>
    <row r="35" s="47" customFormat="true" ht="34.5" hidden="false" customHeight="false" outlineLevel="0" collapsed="false">
      <c r="A35" s="23" t="n">
        <v>18</v>
      </c>
      <c r="B35" s="44"/>
      <c r="C35" s="25" t="s">
        <v>87</v>
      </c>
      <c r="D35" s="37" t="s">
        <v>66</v>
      </c>
      <c r="E35" s="27" t="n">
        <v>1</v>
      </c>
      <c r="F35" s="43"/>
      <c r="G35" s="43"/>
      <c r="H35" s="43"/>
      <c r="I35" s="43"/>
      <c r="J35" s="43"/>
      <c r="K35" s="43"/>
      <c r="L35" s="25" t="n">
        <v>8500</v>
      </c>
      <c r="M35" s="25" t="n">
        <v>10000</v>
      </c>
      <c r="N35" s="25" t="n">
        <v>9300</v>
      </c>
      <c r="O35" s="43"/>
      <c r="P35" s="43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35" t="n">
        <f aca="false">COUNTIF(K35:Z35,"&gt;0")</f>
        <v>3</v>
      </c>
      <c r="AB35" s="36" t="n">
        <f aca="false">CEILING(SUM(K35:Z35)/COUNTIF(K35:Z35,"&gt;0"),0.01)</f>
        <v>9266.67</v>
      </c>
      <c r="AC35" s="36" t="n">
        <f aca="false">AB35*E35</f>
        <v>9266.67</v>
      </c>
      <c r="AD35" s="27" t="n">
        <f aca="false">STDEV(K35:Z35)/AB35*100</f>
        <v>8.09951525139574</v>
      </c>
    </row>
    <row r="36" s="47" customFormat="true" ht="18.55" hidden="false" customHeight="false" outlineLevel="0" collapsed="false">
      <c r="A36" s="23" t="n">
        <v>19</v>
      </c>
      <c r="B36" s="44"/>
      <c r="C36" s="25" t="s">
        <v>88</v>
      </c>
      <c r="D36" s="37" t="s">
        <v>66</v>
      </c>
      <c r="E36" s="27" t="n">
        <v>1</v>
      </c>
      <c r="F36" s="43"/>
      <c r="G36" s="43"/>
      <c r="H36" s="43"/>
      <c r="I36" s="43"/>
      <c r="J36" s="43"/>
      <c r="K36" s="43"/>
      <c r="L36" s="25" t="n">
        <v>10000</v>
      </c>
      <c r="M36" s="25" t="n">
        <v>12000</v>
      </c>
      <c r="N36" s="25" t="n">
        <v>12800</v>
      </c>
      <c r="O36" s="43"/>
      <c r="P36" s="43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35" t="n">
        <f aca="false">COUNTIF(K36:Z36,"&gt;0")</f>
        <v>3</v>
      </c>
      <c r="AB36" s="36" t="n">
        <f aca="false">CEILING(SUM(K36:Z36)/COUNTIF(K36:Z36,"&gt;0"),0.01)</f>
        <v>11600</v>
      </c>
      <c r="AC36" s="36" t="n">
        <f aca="false">AB36*E36</f>
        <v>11600</v>
      </c>
      <c r="AD36" s="27" t="n">
        <f aca="false">STDEV(K36:Z36)/AB36*100</f>
        <v>12.4329354326344</v>
      </c>
    </row>
    <row r="37" s="47" customFormat="true" ht="34.5" hidden="false" customHeight="false" outlineLevel="0" collapsed="false">
      <c r="A37" s="23" t="n">
        <v>20</v>
      </c>
      <c r="B37" s="44"/>
      <c r="C37" s="25" t="s">
        <v>89</v>
      </c>
      <c r="D37" s="37" t="s">
        <v>76</v>
      </c>
      <c r="E37" s="27" t="n">
        <v>1</v>
      </c>
      <c r="F37" s="43"/>
      <c r="G37" s="43"/>
      <c r="H37" s="43"/>
      <c r="I37" s="43"/>
      <c r="J37" s="43"/>
      <c r="K37" s="43"/>
      <c r="L37" s="25" t="n">
        <v>2500</v>
      </c>
      <c r="M37" s="25" t="n">
        <v>3000</v>
      </c>
      <c r="N37" s="25" t="n">
        <v>3200</v>
      </c>
      <c r="O37" s="43"/>
      <c r="P37" s="43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35" t="n">
        <f aca="false">COUNTIF(K37:Z37,"&gt;0")</f>
        <v>3</v>
      </c>
      <c r="AB37" s="36" t="n">
        <f aca="false">CEILING(SUM(K37:Z37)/COUNTIF(K37:Z37,"&gt;0"),0.01)</f>
        <v>2900</v>
      </c>
      <c r="AC37" s="36" t="n">
        <f aca="false">AB37*E37</f>
        <v>2900</v>
      </c>
      <c r="AD37" s="27" t="n">
        <f aca="false">STDEV(K37:Z37)/AB37*100</f>
        <v>12.4329354326344</v>
      </c>
    </row>
    <row r="38" customFormat="false" ht="16.75" hidden="false" customHeight="true" outlineLevel="0" collapsed="false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9" t="n">
        <f aca="false">SUM(AB18:AB37)</f>
        <v>97096.73</v>
      </c>
      <c r="AC38" s="49" t="n">
        <f aca="false">SUM(AC18:AC37)</f>
        <v>97096.73</v>
      </c>
      <c r="AD38" s="50" t="n">
        <f aca="false">SUM(AD18:AD37)/9</f>
        <v>18.1699231300073</v>
      </c>
    </row>
    <row r="39" customFormat="false" ht="16.75" hidden="false" customHeight="true" outlineLevel="0" collapsed="false">
      <c r="A39" s="48"/>
      <c r="B39" s="48"/>
      <c r="C39" s="51" t="s">
        <v>90</v>
      </c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</row>
    <row r="40" customFormat="false" ht="13.5" hidden="false" customHeight="true" outlineLevel="0" collapsed="false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</row>
    <row r="41" customFormat="false" ht="18.55" hidden="false" customHeight="false" outlineLevel="0" collapsed="false">
      <c r="A41" s="48"/>
      <c r="B41" s="48"/>
      <c r="C41" s="52" t="s">
        <v>91</v>
      </c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</row>
    <row r="42" customFormat="false" ht="9.3" hidden="false" customHeight="true" outlineLevel="0" collapsed="false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</row>
    <row r="43" customFormat="false" ht="18.55" hidden="false" customHeight="false" outlineLevel="0" collapsed="false">
      <c r="A43" s="48"/>
      <c r="B43" s="48"/>
      <c r="C43" s="53" t="n">
        <v>45218</v>
      </c>
      <c r="D43" s="54"/>
      <c r="E43" s="54"/>
      <c r="F43" s="55" t="s">
        <v>92</v>
      </c>
      <c r="G43" s="55"/>
      <c r="H43" s="55"/>
      <c r="I43" s="55"/>
      <c r="J43" s="55"/>
      <c r="K43" s="56"/>
      <c r="L43" s="55"/>
      <c r="M43" s="55"/>
      <c r="N43" s="55"/>
      <c r="O43" s="57"/>
      <c r="P43" s="57"/>
      <c r="Q43" s="48"/>
      <c r="R43" s="48"/>
      <c r="S43" s="48"/>
      <c r="T43" s="48"/>
      <c r="U43" s="48"/>
      <c r="V43" s="53" t="s">
        <v>93</v>
      </c>
      <c r="W43" s="53"/>
      <c r="X43" s="53"/>
      <c r="Y43" s="53"/>
      <c r="Z43" s="53"/>
      <c r="AA43" s="53"/>
      <c r="AB43" s="53"/>
      <c r="AC43" s="48"/>
      <c r="AD43" s="48"/>
    </row>
    <row r="44" customFormat="false" ht="18.55" hidden="false" customHeight="false" outlineLevel="0" collapsed="false">
      <c r="A44" s="48"/>
      <c r="B44" s="48"/>
      <c r="C44" s="58" t="s">
        <v>94</v>
      </c>
      <c r="D44" s="59"/>
      <c r="E44" s="59"/>
      <c r="F44" s="60" t="s">
        <v>95</v>
      </c>
      <c r="G44" s="60"/>
      <c r="H44" s="60"/>
      <c r="I44" s="60"/>
      <c r="J44" s="60"/>
      <c r="K44" s="4"/>
      <c r="L44" s="58" t="s">
        <v>96</v>
      </c>
      <c r="M44" s="58"/>
      <c r="N44" s="58"/>
      <c r="O44" s="60"/>
      <c r="P44" s="60"/>
      <c r="Q44" s="4"/>
      <c r="R44" s="4"/>
      <c r="S44" s="4"/>
      <c r="T44" s="4"/>
      <c r="U44" s="4"/>
      <c r="V44" s="60"/>
      <c r="W44" s="60"/>
      <c r="X44" s="60"/>
      <c r="Y44" s="60"/>
      <c r="Z44" s="60"/>
      <c r="AA44" s="60"/>
      <c r="AB44" s="60"/>
      <c r="AC44" s="48"/>
      <c r="AD44" s="48"/>
    </row>
    <row r="45" customFormat="false" ht="9.3" hidden="false" customHeight="true" outlineLevel="0" collapsed="false">
      <c r="A45" s="48"/>
      <c r="B45" s="48"/>
      <c r="C45" s="61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</row>
    <row r="46" customFormat="false" ht="18.55" hidden="false" customHeight="false" outlineLevel="0" collapsed="false">
      <c r="A46" s="48"/>
      <c r="B46" s="48"/>
      <c r="C46" s="52" t="s">
        <v>97</v>
      </c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</row>
    <row r="47" customFormat="false" ht="9.3" hidden="false" customHeight="true" outlineLevel="0" collapsed="false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57"/>
      <c r="AD47" s="57"/>
    </row>
    <row r="48" customFormat="false" ht="18.55" hidden="false" customHeight="false" outlineLevel="0" collapsed="false">
      <c r="A48" s="48"/>
      <c r="B48" s="48"/>
      <c r="C48" s="53" t="n">
        <v>45218</v>
      </c>
      <c r="D48" s="54"/>
      <c r="E48" s="54"/>
      <c r="F48" s="55" t="s">
        <v>98</v>
      </c>
      <c r="G48" s="55"/>
      <c r="H48" s="55"/>
      <c r="I48" s="55"/>
      <c r="J48" s="55"/>
      <c r="K48" s="56"/>
      <c r="L48" s="55"/>
      <c r="M48" s="55"/>
      <c r="N48" s="55"/>
      <c r="O48" s="57"/>
      <c r="P48" s="57"/>
      <c r="Q48" s="48"/>
      <c r="R48" s="48"/>
      <c r="S48" s="48"/>
      <c r="T48" s="48"/>
      <c r="U48" s="48"/>
      <c r="V48" s="53" t="s">
        <v>99</v>
      </c>
      <c r="W48" s="53"/>
      <c r="X48" s="53"/>
      <c r="Y48" s="53"/>
      <c r="Z48" s="53"/>
      <c r="AA48" s="53"/>
      <c r="AB48" s="53"/>
      <c r="AC48" s="48"/>
      <c r="AD48" s="48"/>
    </row>
    <row r="49" customFormat="false" ht="18.55" hidden="false" customHeight="false" outlineLevel="0" collapsed="false">
      <c r="A49" s="48"/>
      <c r="B49" s="48"/>
      <c r="C49" s="58" t="s">
        <v>94</v>
      </c>
      <c r="D49" s="59"/>
      <c r="E49" s="59"/>
      <c r="F49" s="60" t="s">
        <v>95</v>
      </c>
      <c r="G49" s="60"/>
      <c r="H49" s="60"/>
      <c r="I49" s="60"/>
      <c r="J49" s="60"/>
      <c r="K49" s="4"/>
      <c r="L49" s="58" t="s">
        <v>96</v>
      </c>
      <c r="M49" s="58"/>
      <c r="N49" s="58"/>
      <c r="O49" s="60"/>
      <c r="P49" s="60"/>
      <c r="Q49" s="4"/>
      <c r="R49" s="4"/>
      <c r="S49" s="4"/>
      <c r="T49" s="4"/>
      <c r="U49" s="4"/>
      <c r="V49" s="60"/>
      <c r="W49" s="60"/>
      <c r="X49" s="60"/>
      <c r="Y49" s="60"/>
      <c r="Z49" s="60"/>
      <c r="AA49" s="60"/>
      <c r="AB49" s="60"/>
      <c r="AC49" s="48"/>
      <c r="AD49" s="48"/>
    </row>
  </sheetData>
  <mergeCells count="40">
    <mergeCell ref="C4:AC4"/>
    <mergeCell ref="D6:AC6"/>
    <mergeCell ref="D7:AC7"/>
    <mergeCell ref="D8:AC8"/>
    <mergeCell ref="D9:AC9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AD14:AD16"/>
    <mergeCell ref="F15:F16"/>
    <mergeCell ref="G15:G16"/>
    <mergeCell ref="H15:H16"/>
    <mergeCell ref="I15:I16"/>
    <mergeCell ref="L15:P15"/>
    <mergeCell ref="Q15:U15"/>
    <mergeCell ref="V15:Z15"/>
    <mergeCell ref="F43:J43"/>
    <mergeCell ref="L43:N43"/>
    <mergeCell ref="V43:AB43"/>
    <mergeCell ref="F44:J44"/>
    <mergeCell ref="L44:N44"/>
    <mergeCell ref="V44:AB44"/>
    <mergeCell ref="F48:J48"/>
    <mergeCell ref="L48:N48"/>
    <mergeCell ref="V48:AB48"/>
    <mergeCell ref="F49:J49"/>
    <mergeCell ref="L49:N49"/>
    <mergeCell ref="V49:AB49"/>
  </mergeCells>
  <dataValidations count="1">
    <dataValidation allowBlank="true" errorStyle="stop" operator="between" showDropDown="false" showErrorMessage="true" showInputMessage="true" sqref="D7:AC7" type="list">
      <formula1>подгруппа</formula1>
      <formula2>0</formula2>
    </dataValidation>
  </dataValidations>
  <printOptions headings="false" gridLines="false" gridLinesSet="true" horizontalCentered="false" verticalCentered="false"/>
  <pageMargins left="0.236111111111111" right="0" top="0.39375" bottom="0.39375" header="0.511811023622047" footer="0.511811023622047"/>
  <pageSetup paperSize="8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2"/>
  <legacyDrawing r:id="rId3"/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C5C28DEBDB15EA44A6166D9FB5FB1653" ma:contentTypeVersion="0" ma:contentTypeDescription="Создание документа." ma:contentTypeScope="" ma:versionID="8b9d2b16086efbacf8c038efd461188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2f955febea7e716b4e91cddba17110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9D9892A-D098-4B5B-934A-9EA2C51783B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89B14DE-31D5-4241-9E08-F44B8E30B8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AF8438D-BD55-4CDC-A9D4-DB739AB179CA}">
  <ds:schemaRefs>
    <ds:schemaRef ds:uri="http://schemas.microsoft.com/office/2006/metadata/properties"/>
    <ds:schemaRef ds:uri="http://purl.org/dc/elements/1.1/"/>
    <ds:schemaRef ds:uri="http://purl.org/dc/dcmitype/"/>
    <ds:schemaRef ds:uri="http://purl.org/dc/terms/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schemas.microsoft.com/office/2006/documentManagement/typ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163</TotalTime>
  <Application>LibreOffice/7.2.1.2$Windows_X86_64 LibreOffice_project/87b77fad49947c1441b67c559c339af8f3517e22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1996-10-08T23:32:33Z</dcterms:created>
  <dc:creator>Microsoft Corporation</dc:creator>
  <dc:description/>
  <dc:language>ru-RU</dc:language>
  <cp:lastModifiedBy/>
  <cp:lastPrinted>2022-04-21T13:15:40Z</cp:lastPrinted>
  <dcterms:modified xsi:type="dcterms:W3CDTF">2023-10-19T13:59:00Z</dcterms:modified>
  <cp:revision>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0x010100C5C28DEBDB15EA44A6166D9FB5FB1653</vt:lpwstr>
  </property>
</Properties>
</file>